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AO18" i="1" l="1"/>
  <c r="AN18" i="1"/>
  <c r="AM18" i="1"/>
  <c r="AJ18" i="1"/>
  <c r="AK18" i="1" s="1"/>
  <c r="AE18" i="1"/>
  <c r="AD18" i="1"/>
  <c r="X18" i="1"/>
  <c r="Y18" i="1" s="1"/>
  <c r="R18" i="1"/>
  <c r="S18" i="1" s="1"/>
  <c r="L18" i="1"/>
  <c r="M18" i="1" s="1"/>
  <c r="G18" i="1"/>
  <c r="F18" i="1"/>
  <c r="AV17" i="1"/>
  <c r="AW17" i="1" s="1"/>
  <c r="AU17" i="1"/>
  <c r="AT17" i="1"/>
  <c r="AS17" i="1"/>
  <c r="AM17" i="1" s="1"/>
  <c r="AJ17" i="1"/>
  <c r="AK17" i="1" s="1"/>
  <c r="AI17" i="1"/>
  <c r="AH17" i="1"/>
  <c r="AG17" i="1"/>
  <c r="AF17" i="1"/>
  <c r="AD17" i="1"/>
  <c r="AC17" i="1"/>
  <c r="AE17" i="1" s="1"/>
  <c r="AB17" i="1"/>
  <c r="AN17" i="1" s="1"/>
  <c r="AA17" i="1"/>
  <c r="X17" i="1"/>
  <c r="Y17" i="1" s="1"/>
  <c r="W17" i="1"/>
  <c r="V17" i="1"/>
  <c r="U17" i="1"/>
  <c r="T17" i="1"/>
  <c r="R17" i="1"/>
  <c r="Q17" i="1"/>
  <c r="S17" i="1" s="1"/>
  <c r="P17" i="1"/>
  <c r="O17" i="1"/>
  <c r="L17" i="1"/>
  <c r="M17" i="1" s="1"/>
  <c r="K17" i="1"/>
  <c r="J17" i="1"/>
  <c r="I17" i="1"/>
  <c r="H17" i="1"/>
  <c r="F17" i="1"/>
  <c r="E17" i="1"/>
  <c r="G17" i="1" s="1"/>
  <c r="D17" i="1"/>
  <c r="C17" i="1"/>
  <c r="AV16" i="1"/>
  <c r="AV18" i="1" s="1"/>
  <c r="AO16" i="1"/>
  <c r="AN16" i="1"/>
  <c r="AM16" i="1"/>
  <c r="AK16" i="1"/>
  <c r="AJ16" i="1"/>
  <c r="AD16" i="1"/>
  <c r="AE16" i="1" s="1"/>
  <c r="X16" i="1"/>
  <c r="Y16" i="1" s="1"/>
  <c r="R16" i="1"/>
  <c r="S16" i="1" s="1"/>
  <c r="M16" i="1"/>
  <c r="L16" i="1"/>
  <c r="F16" i="1"/>
  <c r="G16" i="1" s="1"/>
  <c r="T18" i="1" l="1"/>
  <c r="AX18" i="1"/>
  <c r="AW18" i="1"/>
  <c r="Z18" i="1"/>
  <c r="AF18" i="1"/>
  <c r="H18" i="1"/>
  <c r="AL18" i="1"/>
  <c r="N18" i="1"/>
  <c r="AP18" i="1"/>
  <c r="AQ18" i="1" s="1"/>
  <c r="AL16" i="1"/>
  <c r="AP16" i="1"/>
  <c r="AQ16" i="1" s="1"/>
  <c r="H16" i="1"/>
  <c r="AF16" i="1"/>
  <c r="AX16" i="1"/>
  <c r="N17" i="1"/>
  <c r="Z17" i="1"/>
  <c r="AL17" i="1"/>
  <c r="AP17" i="1"/>
  <c r="AR17" i="1" s="1"/>
  <c r="AX17" i="1"/>
  <c r="T16" i="1"/>
  <c r="N16" i="1"/>
  <c r="AW16" i="1"/>
  <c r="AO17" i="1"/>
  <c r="Z16" i="1"/>
  <c r="AR16" i="1"/>
  <c r="AQ17" i="1" l="1"/>
  <c r="AR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<sst xmlns="http://schemas.openxmlformats.org/spreadsheetml/2006/main" count="50" uniqueCount="36">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</sst>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VKY\3_Prosessit\Rahavirtojen%20hallinta\5_Kassavirtojen%20ennustaminen\Verotulojen%20analysointi\Toimialakohtaiset%20excelit\Arvonlis&#228;veron%20palautukset%20toimialoitt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ivistetty taulukko"/>
      <sheetName val="Taulukko"/>
      <sheetName val="2014"/>
      <sheetName val="Joulukuu"/>
      <sheetName val="Marraskuu"/>
      <sheetName val="Lokakuu"/>
      <sheetName val="Syyskuu"/>
      <sheetName val="Elokuu"/>
      <sheetName val="Heinäkuu"/>
      <sheetName val="Kesäkuu"/>
      <sheetName val="Toukokuu"/>
      <sheetName val="Huhtikuu"/>
      <sheetName val="Maaliskuu"/>
      <sheetName val="Helmikuu"/>
      <sheetName val="Tammikuu"/>
    </sheetNames>
    <sheetDataSet>
      <sheetData sheetId="0"/>
      <sheetData sheetId="1">
        <row r="16">
          <cell r="DV16">
            <v>916.18463051999993</v>
          </cell>
        </row>
        <row r="17">
          <cell r="O17">
            <v>5123.161693</v>
          </cell>
          <cell r="P17">
            <v>4641.485788</v>
          </cell>
          <cell r="Q17">
            <v>4062.9851960000001</v>
          </cell>
          <cell r="R17">
            <v>4222.5241019999994</v>
          </cell>
          <cell r="AG17">
            <v>296.43834400000003</v>
          </cell>
          <cell r="AH17">
            <v>485.41224300000005</v>
          </cell>
          <cell r="AI17">
            <v>519.61100099999999</v>
          </cell>
          <cell r="AJ17">
            <v>523.44876699999998</v>
          </cell>
          <cell r="AM17">
            <v>1332.6686489999997</v>
          </cell>
          <cell r="AN17">
            <v>1726.3966789999999</v>
          </cell>
          <cell r="AO17">
            <v>1858.9220810000002</v>
          </cell>
          <cell r="AP17">
            <v>1758.564995</v>
          </cell>
          <cell r="BK17">
            <v>118.79644800000001</v>
          </cell>
          <cell r="BL17">
            <v>152.28122100000002</v>
          </cell>
          <cell r="BM17">
            <v>120.87137499999997</v>
          </cell>
          <cell r="BN17">
            <v>87.885469999999984</v>
          </cell>
          <cell r="CI17">
            <v>1200.1451060000002</v>
          </cell>
          <cell r="CJ17">
            <v>1011.9745039999999</v>
          </cell>
          <cell r="CK17">
            <v>1023.7254639999999</v>
          </cell>
          <cell r="CL17">
            <v>1049.1781450000001</v>
          </cell>
          <cell r="CU17">
            <v>430.00512599999996</v>
          </cell>
          <cell r="CV17">
            <v>458.47015099999993</v>
          </cell>
          <cell r="CW17">
            <v>515.38777800000003</v>
          </cell>
          <cell r="CX17">
            <v>538.48808099999997</v>
          </cell>
          <cell r="DS17">
            <v>11139.170147520001</v>
          </cell>
          <cell r="DT17">
            <v>11063.316998160002</v>
          </cell>
          <cell r="DU17">
            <v>10774.27889055</v>
          </cell>
          <cell r="DV17">
            <v>10950.299818779999</v>
          </cell>
        </row>
      </sheetData>
      <sheetData sheetId="2">
        <row r="14">
          <cell r="E14">
            <v>371158902</v>
          </cell>
          <cell r="H14">
            <v>40285934</v>
          </cell>
          <cell r="I14">
            <v>146804904</v>
          </cell>
          <cell r="M14">
            <v>5901622</v>
          </cell>
          <cell r="Q14">
            <v>87493095</v>
          </cell>
          <cell r="S14">
            <v>44520524</v>
          </cell>
        </row>
        <row r="15">
          <cell r="E15">
            <v>4222524102</v>
          </cell>
          <cell r="H15">
            <v>523448767</v>
          </cell>
          <cell r="I15">
            <v>1758564995</v>
          </cell>
          <cell r="M15">
            <v>87885470</v>
          </cell>
          <cell r="Q15">
            <v>1049178145</v>
          </cell>
          <cell r="S15">
            <v>538488081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22" sqref="J22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9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6">
        <v>1.3372957841118155E-3</v>
      </c>
      <c r="H11" s="17">
        <v>39.286683699925163</v>
      </c>
      <c r="I11" s="14">
        <v>22.078468999999998</v>
      </c>
      <c r="J11" s="15">
        <v>41.420502999999997</v>
      </c>
      <c r="K11" s="15">
        <v>45.688564999999997</v>
      </c>
      <c r="L11" s="15">
        <v>42.894374999999997</v>
      </c>
      <c r="M11" s="16">
        <v>-6.1157315840407778</v>
      </c>
      <c r="N11" s="17">
        <v>4.9376664213808059</v>
      </c>
      <c r="O11" s="14">
        <v>74.198722000000004</v>
      </c>
      <c r="P11" s="15">
        <v>149.20814300000001</v>
      </c>
      <c r="Q11" s="15">
        <v>151.548969</v>
      </c>
      <c r="R11" s="15">
        <v>149.08531400000001</v>
      </c>
      <c r="S11" s="16">
        <v>-1.6256494625179461</v>
      </c>
      <c r="T11" s="17">
        <v>17.161540385162713</v>
      </c>
      <c r="U11" s="14">
        <v>9.5028380000000006</v>
      </c>
      <c r="V11" s="15">
        <v>10.862371</v>
      </c>
      <c r="W11" s="15">
        <v>6.4657749999999998</v>
      </c>
      <c r="X11" s="15">
        <v>8.4496339999999996</v>
      </c>
      <c r="Y11" s="16">
        <v>30.68246265915532</v>
      </c>
      <c r="Z11" s="17">
        <v>0.97265606678632299</v>
      </c>
      <c r="AA11" s="14">
        <v>80.816393000000005</v>
      </c>
      <c r="AB11" s="15">
        <v>81.134221999999994</v>
      </c>
      <c r="AC11" s="15">
        <v>69.321522999999999</v>
      </c>
      <c r="AD11" s="15">
        <v>76.509187999999995</v>
      </c>
      <c r="AE11" s="16">
        <v>10.368590718931545</v>
      </c>
      <c r="AF11" s="17">
        <v>8.8071419274604494</v>
      </c>
      <c r="AG11" s="14">
        <v>33.799976999999998</v>
      </c>
      <c r="AH11" s="15">
        <v>42.185592999999997</v>
      </c>
      <c r="AI11" s="15">
        <v>29.906195</v>
      </c>
      <c r="AJ11" s="15">
        <v>32.828265000000002</v>
      </c>
      <c r="AK11" s="16">
        <v>9.7707849494059715</v>
      </c>
      <c r="AL11" s="17">
        <v>3.7789342253545084</v>
      </c>
      <c r="AM11" s="14">
        <v>174.60220865000002</v>
      </c>
      <c r="AN11" s="15">
        <v>169.83715185999984</v>
      </c>
      <c r="AO11" s="15">
        <v>195.66903323999998</v>
      </c>
      <c r="AP11" s="15">
        <v>217.66046079999995</v>
      </c>
      <c r="AQ11" s="16">
        <v>11.239094503536567</v>
      </c>
      <c r="AR11" s="17">
        <v>25.055377273930045</v>
      </c>
      <c r="AS11" s="14">
        <v>822.81329865000009</v>
      </c>
      <c r="AT11" s="15">
        <v>871.45297186000005</v>
      </c>
      <c r="AU11" s="15">
        <v>839.88581424000006</v>
      </c>
      <c r="AV11" s="15">
        <v>868.7175547999999</v>
      </c>
      <c r="AW11" s="16">
        <v>3.4328167080770675</v>
      </c>
      <c r="AX11" s="17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1">
        <v>2.6428066482883708</v>
      </c>
      <c r="H12" s="12">
        <v>38.845144696766312</v>
      </c>
      <c r="I12" s="9">
        <v>25.937597</v>
      </c>
      <c r="J12" s="10">
        <v>43.858654999999999</v>
      </c>
      <c r="K12" s="10">
        <v>44.840989</v>
      </c>
      <c r="L12" s="10">
        <v>45.583846000000001</v>
      </c>
      <c r="M12" s="11">
        <v>1.6566472251537556</v>
      </c>
      <c r="N12" s="12">
        <v>5.3122054952368396</v>
      </c>
      <c r="O12" s="9">
        <v>111.690451</v>
      </c>
      <c r="P12" s="10">
        <v>148.65746300000001</v>
      </c>
      <c r="Q12" s="10">
        <v>141.34190699999999</v>
      </c>
      <c r="R12" s="10">
        <v>123.622626</v>
      </c>
      <c r="S12" s="11">
        <v>-12.536466626278076</v>
      </c>
      <c r="T12" s="12">
        <v>14.4066122277793</v>
      </c>
      <c r="U12" s="9">
        <v>9.2122869999999999</v>
      </c>
      <c r="V12" s="10">
        <v>20.851085000000001</v>
      </c>
      <c r="W12" s="10">
        <v>10.084139</v>
      </c>
      <c r="X12" s="10">
        <v>5.6747550000000002</v>
      </c>
      <c r="Y12" s="11">
        <v>-43.725934360880984</v>
      </c>
      <c r="Z12" s="12">
        <v>0.66131902725195091</v>
      </c>
      <c r="AA12" s="9">
        <v>129.84610599999999</v>
      </c>
      <c r="AB12" s="10">
        <v>81.486133999999993</v>
      </c>
      <c r="AC12" s="10">
        <v>101.24614699999999</v>
      </c>
      <c r="AD12" s="10">
        <v>84.802687000000006</v>
      </c>
      <c r="AE12" s="11">
        <v>-16.241072363968563</v>
      </c>
      <c r="AF12" s="12">
        <v>9.8826522863439319</v>
      </c>
      <c r="AG12" s="9">
        <v>35.990481000000003</v>
      </c>
      <c r="AH12" s="10">
        <v>32.134622</v>
      </c>
      <c r="AI12" s="10">
        <v>58.605105999999999</v>
      </c>
      <c r="AJ12" s="10">
        <v>49.975881000000001</v>
      </c>
      <c r="AK12" s="11">
        <v>-14.724356952788378</v>
      </c>
      <c r="AL12" s="12">
        <v>5.8240401583820365</v>
      </c>
      <c r="AM12" s="9">
        <v>218.41764438000007</v>
      </c>
      <c r="AN12" s="10">
        <v>192.36411282000006</v>
      </c>
      <c r="AO12" s="10">
        <v>207.15202202000006</v>
      </c>
      <c r="AP12" s="10">
        <v>215.10783848000005</v>
      </c>
      <c r="AQ12" s="11">
        <v>3.8405690576517175</v>
      </c>
      <c r="AR12" s="12">
        <v>25.068026108239632</v>
      </c>
      <c r="AS12" s="9">
        <v>929.62306337999996</v>
      </c>
      <c r="AT12" s="10">
        <v>874.1547118200001</v>
      </c>
      <c r="AU12" s="10">
        <v>888.01669302000005</v>
      </c>
      <c r="AV12" s="10">
        <v>858.09643547999997</v>
      </c>
      <c r="AW12" s="11">
        <v>-3.3693350333591319</v>
      </c>
      <c r="AX12" s="12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6">
        <v>4.0723885513001505</v>
      </c>
      <c r="H13" s="17">
        <v>38.70135170293895</v>
      </c>
      <c r="I13" s="14">
        <v>29.787395</v>
      </c>
      <c r="J13" s="15">
        <v>39.235661999999998</v>
      </c>
      <c r="K13" s="15">
        <v>42.513455999999998</v>
      </c>
      <c r="L13" s="15">
        <v>42.085489000000003</v>
      </c>
      <c r="M13" s="16">
        <v>-1.0066624552941434</v>
      </c>
      <c r="N13" s="17">
        <v>5.1053153940296907</v>
      </c>
      <c r="O13" s="14">
        <v>90.357501999999997</v>
      </c>
      <c r="P13" s="15">
        <v>146.73767000000001</v>
      </c>
      <c r="Q13" s="15">
        <v>133.96568400000001</v>
      </c>
      <c r="R13" s="15">
        <v>134.35320999999999</v>
      </c>
      <c r="S13" s="16">
        <v>0.28927258714998971</v>
      </c>
      <c r="T13" s="17">
        <v>16.29814759311229</v>
      </c>
      <c r="U13" s="14">
        <v>8.7148369999999993</v>
      </c>
      <c r="V13" s="15">
        <v>15.439908000000001</v>
      </c>
      <c r="W13" s="15">
        <v>5.0055750000000003</v>
      </c>
      <c r="X13" s="15">
        <v>7.7561280000000004</v>
      </c>
      <c r="Y13" s="16">
        <v>54.949790983053894</v>
      </c>
      <c r="Z13" s="17">
        <v>0.94088201461707421</v>
      </c>
      <c r="AA13" s="14">
        <v>85.527525999999995</v>
      </c>
      <c r="AB13" s="15">
        <v>71.640784999999994</v>
      </c>
      <c r="AC13" s="15">
        <v>70.726789999999994</v>
      </c>
      <c r="AD13" s="15">
        <v>77.163642999999993</v>
      </c>
      <c r="AE13" s="16">
        <v>9.1010110878777333</v>
      </c>
      <c r="AF13" s="17">
        <v>9.3605835129374722</v>
      </c>
      <c r="AG13" s="14">
        <v>29.118697000000001</v>
      </c>
      <c r="AH13" s="15">
        <v>35.472002000000003</v>
      </c>
      <c r="AI13" s="15">
        <v>37.560558999999998</v>
      </c>
      <c r="AJ13" s="15">
        <v>37.984516999999997</v>
      </c>
      <c r="AK13" s="16">
        <v>1.1287318700448494</v>
      </c>
      <c r="AL13" s="17">
        <v>4.6078338159474024</v>
      </c>
      <c r="AM13" s="14">
        <v>219.66245493000025</v>
      </c>
      <c r="AN13" s="15">
        <v>175.25984756000008</v>
      </c>
      <c r="AO13" s="15">
        <v>195.21655739999994</v>
      </c>
      <c r="AP13" s="15">
        <v>205.97027761000004</v>
      </c>
      <c r="AQ13" s="16">
        <v>5.5086107209470239</v>
      </c>
      <c r="AR13" s="17">
        <v>24.985885966417118</v>
      </c>
      <c r="AS13" s="14">
        <v>824.8509399300001</v>
      </c>
      <c r="AT13" s="15">
        <v>803.45045256000003</v>
      </c>
      <c r="AU13" s="15">
        <v>791.53798039999992</v>
      </c>
      <c r="AV13" s="15">
        <v>824.34650461000001</v>
      </c>
      <c r="AW13" s="16">
        <v>4.1449083963627942</v>
      </c>
      <c r="AX13" s="17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1">
        <v>7.3429235609824923</v>
      </c>
      <c r="H14" s="12">
        <v>38.846265397642632</v>
      </c>
      <c r="I14" s="9">
        <v>28.661349000000001</v>
      </c>
      <c r="J14" s="10">
        <v>41.629424999999998</v>
      </c>
      <c r="K14" s="10">
        <v>46.190395000000002</v>
      </c>
      <c r="L14" s="10">
        <v>45.449564000000002</v>
      </c>
      <c r="M14" s="11">
        <v>-1.6038637469976171</v>
      </c>
      <c r="N14" s="12">
        <v>5.157417081456428</v>
      </c>
      <c r="O14" s="9">
        <v>118.342476</v>
      </c>
      <c r="P14" s="10">
        <v>144.98833500000001</v>
      </c>
      <c r="Q14" s="10">
        <v>133.20703599999999</v>
      </c>
      <c r="R14" s="10">
        <v>144.69913</v>
      </c>
      <c r="S14" s="11">
        <v>8.6272424828970831</v>
      </c>
      <c r="T14" s="12">
        <v>16.419822305311534</v>
      </c>
      <c r="U14" s="9">
        <v>5.2688030000000001</v>
      </c>
      <c r="V14" s="10">
        <v>11.165177</v>
      </c>
      <c r="W14" s="10">
        <v>8.0607019999999991</v>
      </c>
      <c r="X14" s="10">
        <v>5.8086690000000001</v>
      </c>
      <c r="Y14" s="11">
        <v>-27.938422732908364</v>
      </c>
      <c r="Z14" s="12">
        <v>0.65914226858428004</v>
      </c>
      <c r="AA14" s="9">
        <v>90.475954000000002</v>
      </c>
      <c r="AB14" s="10">
        <v>81.217376999999999</v>
      </c>
      <c r="AC14" s="10">
        <v>72.520876000000001</v>
      </c>
      <c r="AD14" s="10">
        <v>89.044683000000006</v>
      </c>
      <c r="AE14" s="11">
        <v>22.784897137756587</v>
      </c>
      <c r="AF14" s="12">
        <v>10.104399881967467</v>
      </c>
      <c r="AG14" s="9">
        <v>35.154347999999999</v>
      </c>
      <c r="AH14" s="10">
        <v>32.498700999999997</v>
      </c>
      <c r="AI14" s="10">
        <v>38.934182</v>
      </c>
      <c r="AJ14" s="10">
        <v>40.382947999999999</v>
      </c>
      <c r="AK14" s="11">
        <v>3.7210644363865129</v>
      </c>
      <c r="AL14" s="12">
        <v>4.5824797310435521</v>
      </c>
      <c r="AM14" s="9">
        <v>191.71924990999986</v>
      </c>
      <c r="AN14" s="10">
        <v>181.18419377000021</v>
      </c>
      <c r="AO14" s="10">
        <v>241.8506989199999</v>
      </c>
      <c r="AP14" s="10">
        <v>213.53022863000001</v>
      </c>
      <c r="AQ14" s="11">
        <v>-11.70989805548084</v>
      </c>
      <c r="AR14" s="12">
        <v>24.230473333994105</v>
      </c>
      <c r="AS14" s="9">
        <v>904.16965290999997</v>
      </c>
      <c r="AT14" s="10">
        <v>864.62309477000008</v>
      </c>
      <c r="AU14" s="10">
        <v>859.67769591999991</v>
      </c>
      <c r="AV14" s="10">
        <v>881.24662563000004</v>
      </c>
      <c r="AW14" s="11">
        <v>2.5089553692465811</v>
      </c>
      <c r="AX14" s="12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6">
        <v>7.8388668594083004</v>
      </c>
      <c r="H15" s="17">
        <v>39.891400614315721</v>
      </c>
      <c r="I15" s="14">
        <v>33.060371000000004</v>
      </c>
      <c r="J15" s="15">
        <v>40.583748999999997</v>
      </c>
      <c r="K15" s="15">
        <v>45.558019000000002</v>
      </c>
      <c r="L15" s="15">
        <v>42.856960000000001</v>
      </c>
      <c r="M15" s="16">
        <v>-5.9288332971633402</v>
      </c>
      <c r="N15" s="17">
        <v>4.4470548366752825</v>
      </c>
      <c r="O15" s="14">
        <v>124.301805</v>
      </c>
      <c r="P15" s="15">
        <v>140.664345</v>
      </c>
      <c r="Q15" s="15">
        <v>176.59887900000001</v>
      </c>
      <c r="R15" s="15">
        <v>157.59604300000001</v>
      </c>
      <c r="S15" s="16">
        <v>-10.760451089839592</v>
      </c>
      <c r="T15" s="17">
        <v>16.352962162132727</v>
      </c>
      <c r="U15" s="14">
        <v>9.6162200000000002</v>
      </c>
      <c r="V15" s="15">
        <v>9.4652919999999998</v>
      </c>
      <c r="W15" s="15">
        <v>6.8517320000000002</v>
      </c>
      <c r="X15" s="15">
        <v>12.580029</v>
      </c>
      <c r="Y15" s="16">
        <v>83.603634818174427</v>
      </c>
      <c r="Z15" s="17">
        <v>1.3053674084668001</v>
      </c>
      <c r="AA15" s="14">
        <v>94.649480999999994</v>
      </c>
      <c r="AB15" s="15">
        <v>80.025669000000008</v>
      </c>
      <c r="AC15" s="15">
        <v>92.244579000000002</v>
      </c>
      <c r="AD15" s="15">
        <v>90.351921000000004</v>
      </c>
      <c r="AE15" s="16">
        <v>-2.0517823600235601</v>
      </c>
      <c r="AF15" s="17">
        <v>9.3753721049265515</v>
      </c>
      <c r="AG15" s="14">
        <v>34.305619999999998</v>
      </c>
      <c r="AH15" s="15">
        <v>41.588461000000002</v>
      </c>
      <c r="AI15" s="15">
        <v>42.442863000000003</v>
      </c>
      <c r="AJ15" s="15">
        <v>50.917614999999998</v>
      </c>
      <c r="AK15" s="16">
        <v>19.967437163699337</v>
      </c>
      <c r="AL15" s="17">
        <v>5.2834691508151739</v>
      </c>
      <c r="AM15" s="14">
        <v>211.52876224999989</v>
      </c>
      <c r="AN15" s="15">
        <v>194.28821072999995</v>
      </c>
      <c r="AO15" s="15">
        <v>212.07993149999993</v>
      </c>
      <c r="AP15" s="15">
        <v>224.97336498000021</v>
      </c>
      <c r="AQ15" s="16">
        <v>6.0795160526540846</v>
      </c>
      <c r="AR15" s="17">
        <v>23.344373722667765</v>
      </c>
      <c r="AS15" s="14">
        <v>946.98009024999999</v>
      </c>
      <c r="AT15" s="15">
        <v>837.40449773</v>
      </c>
      <c r="AU15" s="15">
        <v>932.27051349999999</v>
      </c>
      <c r="AV15" s="15">
        <v>963.71557298000005</v>
      </c>
      <c r="AW15" s="16">
        <v>3.372954418771291</v>
      </c>
      <c r="AX15" s="17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f>IF('[1]2014'!E14="","",'[1]2014'!E14/1000000)</f>
        <v>371.15890200000001</v>
      </c>
      <c r="G16" s="33">
        <f t="shared" ref="G16:G18" si="0">IF(OR(E16="",F16=""),"",(F16-E16)/E16*100)</f>
        <v>14.29430464030523</v>
      </c>
      <c r="H16" s="34">
        <f>IF(OR($AV$16="",F16=""),"",F16/$AV$16*100)</f>
        <v>40.511365246254016</v>
      </c>
      <c r="I16" s="31">
        <v>33.870488000000002</v>
      </c>
      <c r="J16" s="32">
        <v>38.358896000000001</v>
      </c>
      <c r="K16" s="32">
        <v>38.279778999999998</v>
      </c>
      <c r="L16" s="32">
        <f>IF('[1]2014'!H14="","",'[1]2014'!H14/1000000)</f>
        <v>40.285933999999997</v>
      </c>
      <c r="M16" s="33">
        <f t="shared" ref="M16:M18" si="1">IF(OR(K16="",L16=""),"",(L16-K16)/K16*100)</f>
        <v>5.2407695457175958</v>
      </c>
      <c r="N16" s="34">
        <f>IF(OR($AV$16="",L16=""),"",L16/$AV$16*100)</f>
        <v>4.397141433941635</v>
      </c>
      <c r="O16" s="31">
        <v>114.898557</v>
      </c>
      <c r="P16" s="32">
        <v>149.72944699999999</v>
      </c>
      <c r="Q16" s="32">
        <v>157.87417400000001</v>
      </c>
      <c r="R16" s="32">
        <f>IF('[1]2014'!I14="","",'[1]2014'!I14/1000000)</f>
        <v>146.80490399999999</v>
      </c>
      <c r="S16" s="33">
        <f t="shared" ref="S16:S18" si="2">IF(OR(Q16="",R16=""),"",(R16-Q16)/Q16*100)</f>
        <v>-7.0114507772500003</v>
      </c>
      <c r="T16" s="34">
        <f>IF(OR($AV$16="",R16=""),"",R16/$AV$16*100)</f>
        <v>16.02350651927852</v>
      </c>
      <c r="U16" s="31">
        <v>7.9971439999999996</v>
      </c>
      <c r="V16" s="32">
        <v>10.606154999999999</v>
      </c>
      <c r="W16" s="32">
        <v>6.6736300000000002</v>
      </c>
      <c r="X16" s="32">
        <f>IF('[1]2014'!M14="","",'[1]2014'!M14/1000000)</f>
        <v>5.9016219999999997</v>
      </c>
      <c r="Y16" s="33">
        <f t="shared" ref="Y16:Y18" si="3">IF(OR(W16="",X16=""),"",(X16-W16)/W16*100)</f>
        <v>-11.568037185160108</v>
      </c>
      <c r="Z16" s="34">
        <f>IF(OR($AV$16="",X16=""),"",X16/$AV$16*100)</f>
        <v>0.64415204134677628</v>
      </c>
      <c r="AA16" s="31">
        <v>88.177475999999999</v>
      </c>
      <c r="AB16" s="32">
        <v>81.943368000000007</v>
      </c>
      <c r="AC16" s="32">
        <v>87.855553</v>
      </c>
      <c r="AD16" s="32">
        <f>IF('[1]2014'!Q14="","",'[1]2014'!Q14/1000000)</f>
        <v>87.493094999999997</v>
      </c>
      <c r="AE16" s="33">
        <f t="shared" ref="AE16:AE18" si="4">IF(OR(AC16="",AD16=""),"",(AD16-AC16)/AC16*100)</f>
        <v>-0.4125612868204287</v>
      </c>
      <c r="AF16" s="34">
        <f>IF(OR($AV$16="",AD16=""),"",AD16/$AV$16*100)</f>
        <v>9.5497230673190234</v>
      </c>
      <c r="AG16" s="31">
        <v>39.551943000000001</v>
      </c>
      <c r="AH16" s="32">
        <v>39.319921000000001</v>
      </c>
      <c r="AI16" s="32">
        <v>40.600033000000003</v>
      </c>
      <c r="AJ16" s="32">
        <f>IF('[1]2014'!S14="","",'[1]2014'!S14/1000000)</f>
        <v>44.520524000000002</v>
      </c>
      <c r="AK16" s="33">
        <f t="shared" ref="AK16:AK18" si="5">IF(OR(AI16="",AJ16=""),"",(AJ16-AI16)/AI16*100)</f>
        <v>9.6563739246221747</v>
      </c>
      <c r="AL16" s="34">
        <f>IF(OR($AV$16="",AJ16=""),"",AJ16/$AV$16*100)</f>
        <v>4.8593397571766115</v>
      </c>
      <c r="AM16" s="31">
        <f t="shared" ref="AM16:AP18" si="6">IF(OR(AG16="",AA16="",U16="",O16="",I16="",C16=""),"",(AS16-AG16-AA16-U16-O16-I16-C16))</f>
        <v>198.83883198000001</v>
      </c>
      <c r="AN16" s="32">
        <f t="shared" si="6"/>
        <v>190.53586729000017</v>
      </c>
      <c r="AO16" s="37">
        <f t="shared" si="6"/>
        <v>182.83974456999999</v>
      </c>
      <c r="AP16" s="37">
        <f t="shared" si="6"/>
        <v>220.01964951999992</v>
      </c>
      <c r="AQ16" s="33">
        <f t="shared" ref="AQ16:AQ18" si="7">IF(OR(AO16="",AP16=""),"",(AP16-AO16)/AO16*100)</f>
        <v>20.334695302402174</v>
      </c>
      <c r="AR16" s="34">
        <f>IF(OR($AV$16="",AP16=""),"",AP16/$AV$16*100)</f>
        <v>24.014771934683417</v>
      </c>
      <c r="AS16" s="31">
        <v>955.35056098000007</v>
      </c>
      <c r="AT16" s="32">
        <v>847.76472029000001</v>
      </c>
      <c r="AU16" s="32">
        <v>838.86254357000007</v>
      </c>
      <c r="AV16" s="32">
        <f>IF([1]Taulukko!DV16="","",[1]Taulukko!DV16)</f>
        <v>916.18463051999993</v>
      </c>
      <c r="AW16" s="33">
        <f t="shared" ref="AW16:AW18" si="8">IF(OR(AU16="",AV16=""),"",(AV16-AU16)/AU16*100)</f>
        <v>9.2174918933601919</v>
      </c>
      <c r="AX16" s="34">
        <f>IF(OR($AV$16="",AV16=""),"",AV16/$AV$16*100)</f>
        <v>100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19" t="s">
        <v>35</v>
      </c>
      <c r="C17" s="20">
        <f>[1]Taulukko!O17</f>
        <v>5123.161693</v>
      </c>
      <c r="D17" s="21">
        <f>[1]Taulukko!P17</f>
        <v>4641.485788</v>
      </c>
      <c r="E17" s="21">
        <f>[1]Taulukko!Q17</f>
        <v>4062.9851960000001</v>
      </c>
      <c r="F17" s="21">
        <f>[1]Taulukko!R17</f>
        <v>4222.5241019999994</v>
      </c>
      <c r="G17" s="22">
        <f t="shared" si="0"/>
        <v>3.926642562150239</v>
      </c>
      <c r="H17" s="23">
        <f>IF(OR($AV$17="",F17=""),"",F17/$AV$17*100)</f>
        <v>38.560808122881532</v>
      </c>
      <c r="I17" s="20">
        <f>[1]Taulukko!AG17</f>
        <v>296.43834400000003</v>
      </c>
      <c r="J17" s="21">
        <f>[1]Taulukko!AH17</f>
        <v>485.41224300000005</v>
      </c>
      <c r="K17" s="21">
        <f>[1]Taulukko!AI17</f>
        <v>519.61100099999999</v>
      </c>
      <c r="L17" s="21">
        <f>[1]Taulukko!AJ17</f>
        <v>523.44876699999998</v>
      </c>
      <c r="M17" s="22">
        <f t="shared" si="1"/>
        <v>0.73858443963159814</v>
      </c>
      <c r="N17" s="23">
        <f>IF(OR($AV$17="",L17=""),"",L17/$AV$17*100)</f>
        <v>4.7802231506234572</v>
      </c>
      <c r="O17" s="20">
        <f>[1]Taulukko!AM17</f>
        <v>1332.6686489999997</v>
      </c>
      <c r="P17" s="21">
        <f>[1]Taulukko!AN17</f>
        <v>1726.3966789999999</v>
      </c>
      <c r="Q17" s="21">
        <f>[1]Taulukko!AO17</f>
        <v>1858.9220810000002</v>
      </c>
      <c r="R17" s="21">
        <f>[1]Taulukko!AP17</f>
        <v>1758.564995</v>
      </c>
      <c r="S17" s="22">
        <f t="shared" si="2"/>
        <v>-5.3986709300915665</v>
      </c>
      <c r="T17" s="23">
        <f>IF(OR($AV$17="",R17=""),"",R17/$AV$17*100)</f>
        <v>16.059514571318161</v>
      </c>
      <c r="U17" s="20">
        <f>[1]Taulukko!BK17</f>
        <v>118.79644800000001</v>
      </c>
      <c r="V17" s="21">
        <f>[1]Taulukko!BL17</f>
        <v>152.28122100000002</v>
      </c>
      <c r="W17" s="21">
        <f>[1]Taulukko!BM17</f>
        <v>120.87137499999997</v>
      </c>
      <c r="X17" s="21">
        <f>[1]Taulukko!BN17</f>
        <v>87.885469999999984</v>
      </c>
      <c r="Y17" s="22">
        <f t="shared" si="3"/>
        <v>-27.290088327364519</v>
      </c>
      <c r="Z17" s="23">
        <f>IF(OR($AV$17="",X17=""),"",X17/$AV$17*100)</f>
        <v>0.80258505661438173</v>
      </c>
      <c r="AA17" s="20">
        <f>[1]Taulukko!CI17</f>
        <v>1200.1451060000002</v>
      </c>
      <c r="AB17" s="21">
        <f>[1]Taulukko!CJ17</f>
        <v>1011.9745039999999</v>
      </c>
      <c r="AC17" s="21">
        <f>[1]Taulukko!CK17</f>
        <v>1023.7254639999999</v>
      </c>
      <c r="AD17" s="21">
        <f>[1]Taulukko!CL17</f>
        <v>1049.1781450000001</v>
      </c>
      <c r="AE17" s="22">
        <f t="shared" si="4"/>
        <v>2.4862799544468706</v>
      </c>
      <c r="AF17" s="23">
        <f>IF(OR($AV$17="",AD17=""),"",AD17/$AV$17*100)</f>
        <v>9.5812732287077385</v>
      </c>
      <c r="AG17" s="20">
        <f>[1]Taulukko!CU17</f>
        <v>430.00512599999996</v>
      </c>
      <c r="AH17" s="21">
        <f>[1]Taulukko!CV17</f>
        <v>458.47015099999993</v>
      </c>
      <c r="AI17" s="21">
        <f>[1]Taulukko!CW17</f>
        <v>515.38777800000003</v>
      </c>
      <c r="AJ17" s="21">
        <f>[1]Taulukko!CX17</f>
        <v>538.48808099999997</v>
      </c>
      <c r="AK17" s="22">
        <f t="shared" si="5"/>
        <v>4.4821208391169769</v>
      </c>
      <c r="AL17" s="23">
        <f>IF(OR($AV$17="",AJ17=""),"",AJ17/$AV$17*100)</f>
        <v>4.9175647234469455</v>
      </c>
      <c r="AM17" s="20">
        <f>AS17-AG17-AA17-U17-O17-I17-C17</f>
        <v>2637.9547815200021</v>
      </c>
      <c r="AN17" s="21">
        <f t="shared" ref="AN17:AP17" si="9">AT17-AH17-AB17-V17-P17-J17-D17</f>
        <v>2587.2964121600044</v>
      </c>
      <c r="AO17" s="21">
        <f t="shared" si="9"/>
        <v>2672.7759955499992</v>
      </c>
      <c r="AP17" s="21">
        <f t="shared" si="9"/>
        <v>2770.2102587800009</v>
      </c>
      <c r="AQ17" s="22">
        <f t="shared" si="7"/>
        <v>3.6454331897706194</v>
      </c>
      <c r="AR17" s="23">
        <f>IF(OR($AV$17="",AP17=""),"",AP17/$AV$17*100)</f>
        <v>25.298031146407801</v>
      </c>
      <c r="AS17" s="20">
        <f>[1]Taulukko!DS17</f>
        <v>11139.170147520001</v>
      </c>
      <c r="AT17" s="21">
        <f>[1]Taulukko!DT17</f>
        <v>11063.316998160002</v>
      </c>
      <c r="AU17" s="21">
        <f>[1]Taulukko!DU17</f>
        <v>10774.27889055</v>
      </c>
      <c r="AV17" s="21">
        <f>[1]Taulukko!DV17</f>
        <v>10950.299818779999</v>
      </c>
      <c r="AW17" s="22">
        <f t="shared" si="8"/>
        <v>1.6337142375661391</v>
      </c>
      <c r="AX17" s="23">
        <f>IF(OR($AV$17="",AV17=""),"",AV17/$AV$17*100)</f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f>IF('[1]2014'!E15="","",'[1]2014'!E15/1000000)</f>
        <v>4222.5241020000003</v>
      </c>
      <c r="G18" s="41">
        <f t="shared" si="0"/>
        <v>3.9266425621502612</v>
      </c>
      <c r="H18" s="42">
        <f>IF(OR($AV$18="",F18=""),"",F18/$AV$18*100)</f>
        <v>38.560808122881539</v>
      </c>
      <c r="I18" s="39">
        <v>296.43834399999997</v>
      </c>
      <c r="J18" s="40">
        <v>485.41224299999999</v>
      </c>
      <c r="K18" s="40">
        <v>519.61100099999999</v>
      </c>
      <c r="L18" s="40">
        <f>IF('[1]2014'!H15="","",'[1]2014'!H15/1000000)</f>
        <v>523.44876699999998</v>
      </c>
      <c r="M18" s="41">
        <f t="shared" si="1"/>
        <v>0.73858443963159814</v>
      </c>
      <c r="N18" s="42">
        <f>IF(OR($AV$18="",L18=""),"",L18/$AV$18*100)</f>
        <v>4.7802231506234572</v>
      </c>
      <c r="O18" s="39">
        <v>1332.668649</v>
      </c>
      <c r="P18" s="40">
        <v>1726.3966789999999</v>
      </c>
      <c r="Q18" s="40">
        <v>1858.9220809999999</v>
      </c>
      <c r="R18" s="40">
        <f>IF('[1]2014'!I15="","",'[1]2014'!I15/1000000)</f>
        <v>1758.564995</v>
      </c>
      <c r="S18" s="41">
        <f t="shared" si="2"/>
        <v>-5.398670930091555</v>
      </c>
      <c r="T18" s="42">
        <f>IF(OR($AV$18="",R18=""),"",R18/$AV$18*100)</f>
        <v>16.059514571318161</v>
      </c>
      <c r="U18" s="39">
        <v>118.796448</v>
      </c>
      <c r="V18" s="40">
        <v>152.28122099999999</v>
      </c>
      <c r="W18" s="40">
        <v>120.871375</v>
      </c>
      <c r="X18" s="40">
        <f>IF('[1]2014'!M15="","",'[1]2014'!M15/1000000)</f>
        <v>87.885469999999998</v>
      </c>
      <c r="Y18" s="41">
        <f t="shared" si="3"/>
        <v>-27.290088327364526</v>
      </c>
      <c r="Z18" s="42">
        <f>IF(OR($AV$18="",X18=""),"",X18/$AV$18*100)</f>
        <v>0.80258505661438184</v>
      </c>
      <c r="AA18" s="39">
        <v>1200.1451059999999</v>
      </c>
      <c r="AB18" s="40">
        <v>1011.974504</v>
      </c>
      <c r="AC18" s="40">
        <v>1023.725464</v>
      </c>
      <c r="AD18" s="40">
        <f>IF('[1]2014'!Q15="","",'[1]2014'!Q15/1000000)</f>
        <v>1049.1781450000001</v>
      </c>
      <c r="AE18" s="41">
        <f t="shared" si="4"/>
        <v>2.4862799544468595</v>
      </c>
      <c r="AF18" s="42">
        <f>IF(OR($AV$18="",AD18=""),"",AD18/$AV$18*100)</f>
        <v>9.5812732287077385</v>
      </c>
      <c r="AG18" s="39">
        <v>430.00512600000002</v>
      </c>
      <c r="AH18" s="40">
        <v>458.47015099999999</v>
      </c>
      <c r="AI18" s="40">
        <v>515.38777800000003</v>
      </c>
      <c r="AJ18" s="40">
        <f>IF('[1]2014'!S15="","",'[1]2014'!S15/1000000)</f>
        <v>538.48808099999997</v>
      </c>
      <c r="AK18" s="41">
        <f t="shared" si="5"/>
        <v>4.4821208391169769</v>
      </c>
      <c r="AL18" s="42">
        <f>IF(OR($AV$18="",AJ18=""),"",AJ18/$AV$18*100)</f>
        <v>4.9175647234469455</v>
      </c>
      <c r="AM18" s="39">
        <f t="shared" si="6"/>
        <v>2637.9547815200012</v>
      </c>
      <c r="AN18" s="40">
        <f t="shared" si="6"/>
        <v>2587.2964121600044</v>
      </c>
      <c r="AO18" s="40">
        <f t="shared" si="6"/>
        <v>2672.7759955500001</v>
      </c>
      <c r="AP18" s="40">
        <f t="shared" si="6"/>
        <v>2770.21025878</v>
      </c>
      <c r="AQ18" s="41">
        <f t="shared" si="7"/>
        <v>3.6454331897705501</v>
      </c>
      <c r="AR18" s="42">
        <f>IF(OR($AV$18="",AP18=""),"",AP18/$AV$18*100)</f>
        <v>25.298031146407791</v>
      </c>
      <c r="AS18" s="39">
        <v>11139.170147520001</v>
      </c>
      <c r="AT18" s="40">
        <v>11063.316998160002</v>
      </c>
      <c r="AU18" s="40">
        <v>10774.27889055</v>
      </c>
      <c r="AV18" s="40">
        <f>IF(SUM(AV5:AV16)="","",SUM(AV5:AV16))</f>
        <v>10950.299818779999</v>
      </c>
      <c r="AW18" s="41">
        <f t="shared" si="8"/>
        <v>1.6337142375661391</v>
      </c>
      <c r="AX18" s="42">
        <f>IF(OR($AV$18="",AV18=""),"",AV18/$AV$18*100)</f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Satu Sarén</cp:lastModifiedBy>
  <dcterms:created xsi:type="dcterms:W3CDTF">2013-05-06T10:34:28Z</dcterms:created>
  <dcterms:modified xsi:type="dcterms:W3CDTF">2015-01-07T16:29:46Z</dcterms:modified>
</cp:coreProperties>
</file>